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6\1 výzva\"/>
    </mc:Choice>
  </mc:AlternateContent>
  <xr:revisionPtr revIDLastSave="0" documentId="13_ncr:1_{C66DAC4F-1101-48FA-AF01-CA27BDE953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2" i="1" l="1"/>
  <c r="P12" i="1"/>
  <c r="T12" i="1"/>
  <c r="P8" i="1" l="1"/>
  <c r="P9" i="1"/>
  <c r="P10" i="1"/>
  <c r="P11" i="1"/>
  <c r="P13" i="1"/>
  <c r="S8" i="1"/>
  <c r="T8" i="1"/>
  <c r="S9" i="1"/>
  <c r="T9" i="1"/>
  <c r="S10" i="1"/>
  <c r="T10" i="1"/>
  <c r="S11" i="1"/>
  <c r="T11" i="1"/>
  <c r="S13" i="1"/>
  <c r="T13" i="1"/>
  <c r="S7" i="1"/>
  <c r="T14" i="1"/>
  <c r="P7" i="1"/>
  <c r="P14" i="1"/>
  <c r="Q17" i="1" l="1"/>
  <c r="T7" i="1"/>
  <c r="S14" i="1"/>
  <c r="R17" i="1" s="1"/>
</calcChain>
</file>

<file path=xl/sharedStrings.xml><?xml version="1.0" encoding="utf-8"?>
<sst xmlns="http://schemas.openxmlformats.org/spreadsheetml/2006/main" count="77" uniqueCount="60">
  <si>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</si>
  <si>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</si>
  <si>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</si>
  <si>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</si>
  <si>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</si>
  <si>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</si>
  <si>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</si>
  <si>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</si>
  <si>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</si>
  <si>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</si>
  <si>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</si>
  <si>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</si>
  <si>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</si>
  <si>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>30234600-4 - Flash paměť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</si>
  <si>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</si>
  <si>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</si>
  <si>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</si>
  <si>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</si>
  <si>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</si>
  <si>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</si>
  <si>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</si>
  <si>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</si>
  <si>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</si>
  <si>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</si>
  <si>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</si>
  <si>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</si>
  <si>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</si>
  <si>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</si>
  <si>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</si>
  <si>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</si>
  <si>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</si>
  <si>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</si>
  <si>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</si>
  <si>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</si>
  <si>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21 dní</t>
  </si>
  <si>
    <t xml:space="preserve">Příloha č. 2 Kupní smlouvy - technická specifikace
Výpočetní technika (III.) 056 - 2024 </t>
  </si>
  <si>
    <t>Notebook 15,6"</t>
  </si>
  <si>
    <t>Samostatná faktura</t>
  </si>
  <si>
    <t>Ing. Kamil Eckhardt, 
Tel.: 37763 3006</t>
  </si>
  <si>
    <t>Univerzitní 22, 
301 00 Plzeň,
Fakulta ekonomická - Děkanát,
místnost UL 401b</t>
  </si>
  <si>
    <t>Procesor s výkonem minimálně 15 100 bodů.
Paměť min. 16 GB DDR4 3200 MHz.
HD IR Webkamera. min. 5MP.
Integrovaný mikrofon.
Baterie s výdrží minimálně 51Wh.
Česká podsvícená klávesnice včetně numerické části odolná proti polití.
Pevný disk min. 1TB PCIe NVMe Value Solid State Drive.
Display: antireflexní min. 15,6" LED s rozlišením min. Full HD (1 920 x 1 080), min. 250Nits.
Minimálně: Wifi min. 6 ax, Bluetooth.
Minimálně: 1x USB-C s thundebolt,  2x USB 3.1, 1x HDMI konektor, 1x sluchátkový konektor.
Integrovaná čtečka identifikačních karet (smart card) a integrovaná čtečka otisku prstů.
Operační systém originální: Windows 11 Pro 64bit (nesmí to být licence typu K12 (EDU)) - OS Windows požadujeme z důvodu kompatibility s interními aplikacemi ZČU (Stag, Magion,...).
Max. hmotnost notebooku 1,8 kg.
Kovové šasi.
Záruka min. 3 roky s opravou následující pracovní den (NBD).</t>
  </si>
  <si>
    <t>Monitor 24''</t>
  </si>
  <si>
    <t>Monitor 27''</t>
  </si>
  <si>
    <t>Kabel DisplayPort</t>
  </si>
  <si>
    <t>Podložka pod myš ergonomická, gelová.</t>
  </si>
  <si>
    <t>Podložka pod myš textilní</t>
  </si>
  <si>
    <t>Laserové ukazovátko</t>
  </si>
  <si>
    <t>Flash disk 64GB</t>
  </si>
  <si>
    <t>Pokud financováno z projektových prostředků, pak ŘEŠITEL uvede: NÁZEV A ČÍSLO DOTAČNÍHO PROJEKTU</t>
  </si>
  <si>
    <t>Záruka na zboží min. 36 měsíců.</t>
  </si>
  <si>
    <t>Záruka na zboží min. 36 měsíců s opravou následující pracovní den (NBD).</t>
  </si>
  <si>
    <t>Ing. Jiří Basl, Ph.D.,
Tel.: 37763 4249,
603 216 039</t>
  </si>
  <si>
    <t>Univerzitní 26,
301 00 Plzeň,
Fakulta elektrotechnická - Katedra elektroniky a informačních technologií,
místnost EK 502</t>
  </si>
  <si>
    <t>Kabel DisplayPort M/M, délka 1,8 m.</t>
  </si>
  <si>
    <t>Podložka pod myš ergonomická, gelová</t>
  </si>
  <si>
    <t>Flash disk min. 64 GB. 
Rozhraní USB-A gen. 3, bez krytky (zasouvací nebo otočný).</t>
  </si>
  <si>
    <t>Podložka pod myš textilní. Obdélníkový tvar. Rozměry 220 (+/- 20) x 180 (+/- 20) mm.</t>
  </si>
  <si>
    <t>Bezdrátový prezentér s laserovým ukazovátkem. Bezdrátový dosah min. 15 m (2.4GHz), dosah laseru min. 100 metrů. Dobíjecí akumulátor.  Funkce prezentéru min.:
- TAB/ENTER/ALT+TAB
- PAGE UP/FULL SCREEN
- PAGE DOWN/BLACK SCREEN
- VOLUME UP/PLAY/PAUSE
- VOLUME DOWN/NEXT/PREVIOUS.</t>
  </si>
  <si>
    <t>Rozlišení min. 1920 × 1200.
Typ panelu: IPS.
Poměr stran: 16:10.
Odezva max. 8 ms. 
Obnovovací frekvence min. 75 Hz.
Jas min. 350 cd/m2.
Kontrast 1000:1.
DisplayPort 1.2, HDMI 1.4.
Nastavitelná výška, pivot. 
Energetická třída v HDR režimu alespoň E (2021). 
Součástí monitoru USB-C hub. 
Součástí dodávky kabely (napájecí, Display port, HDMI, USB).
Záruka min. 36 měsíců.</t>
  </si>
  <si>
    <t>Rozlišení min. Full HD 1920 × 1080.
Typ panelu: IPS.
Poměr stran: 16:9.
Odezva max. 4 ms.
Obnovovací frekvence min. 75 Hz.
Jas min. 300 cd/m2.
Kontrast 1000:1.
DisplayPort 1.2, HDMI 1.4.
Nastavitelná výška, pivot, VESA, sluchátkový výstup. 
Energetická třída v HDR režimu alespoň D (2021).  
Součástí dodávky kabely (napájecí, HDMI).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</si>
</sst>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3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5" fillId="6" borderId="17" xfId="0" applyFont="1" applyFill="1" applyBorder="1" applyAlignment="1">
      <alignment horizontal="left" vertical="center" wrapText="1" inden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0" fontId="4" fillId="6" borderId="13" xfId="0" applyFont="1" applyFill="1" applyBorder="1" applyAlignment="1">
      <alignment horizontal="left" vertical="center" wrapText="1" indent="1"/>
    </xf>
    <xf numFmtId="0" fontId="3" fillId="6" borderId="17" xfId="0" applyFont="1" applyFill="1" applyBorder="1" applyAlignment="1">
      <alignment horizontal="left" vertical="center" wrapText="1" indent="1"/>
    </xf>
    <xf numFmtId="0" fontId="13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24" fillId="4" borderId="22" xfId="0" applyFont="1" applyFill="1" applyBorder="1" applyAlignment="1" applyProtection="1">
      <alignment horizontal="center" vertical="center" wrapText="1"/>
      <protection locked="0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57" zoomScaleNormal="57" workbookViewId="0">
      <selection activeCell="L4" sqref="L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1.71093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29.28515625" hidden="1" customWidth="1"/>
    <col min="12" max="12" width="32.42578125" customWidth="1"/>
    <col min="13" max="13" width="25.710937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109" t="s">
        <v>35</v>
      </c>
      <c r="C1" s="110"/>
      <c r="D1" s="110"/>
      <c r="E1"/>
      <c r="G1" s="41"/>
      <c r="V1"/>
    </row>
    <row r="2" spans="1:22" ht="21" customHeight="1" x14ac:dyDescent="0.25">
      <c r="C2"/>
      <c r="D2" s="9"/>
      <c r="E2" s="10"/>
      <c r="G2" s="113"/>
      <c r="H2" s="114"/>
      <c r="I2" s="114"/>
      <c r="J2" s="114"/>
      <c r="K2" s="114"/>
      <c r="L2" s="114"/>
      <c r="M2" s="114"/>
      <c r="N2" s="11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3"/>
      <c r="E3" s="93"/>
      <c r="F3" s="93"/>
      <c r="G3" s="114"/>
      <c r="H3" s="114"/>
      <c r="I3" s="114"/>
      <c r="J3" s="114"/>
      <c r="K3" s="114"/>
      <c r="L3" s="114"/>
      <c r="M3" s="114"/>
      <c r="N3" s="11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1" t="s">
        <v>2</v>
      </c>
      <c r="H5" s="11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48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92" t="s">
        <v>7</v>
      </c>
      <c r="T6" s="92" t="s">
        <v>8</v>
      </c>
      <c r="U6" s="34" t="s">
        <v>24</v>
      </c>
      <c r="V6" s="34" t="s">
        <v>25</v>
      </c>
    </row>
    <row r="7" spans="1:22" ht="298.5" customHeight="1" thickTop="1" thickBot="1" x14ac:dyDescent="0.3">
      <c r="A7" s="20"/>
      <c r="B7" s="72">
        <v>1</v>
      </c>
      <c r="C7" s="73" t="s">
        <v>36</v>
      </c>
      <c r="D7" s="74">
        <v>1</v>
      </c>
      <c r="E7" s="75" t="s">
        <v>30</v>
      </c>
      <c r="F7" s="87" t="s">
        <v>40</v>
      </c>
      <c r="G7" s="133"/>
      <c r="H7" s="134"/>
      <c r="I7" s="76" t="s">
        <v>37</v>
      </c>
      <c r="J7" s="77" t="s">
        <v>32</v>
      </c>
      <c r="K7" s="78"/>
      <c r="L7" s="79" t="s">
        <v>50</v>
      </c>
      <c r="M7" s="86" t="s">
        <v>38</v>
      </c>
      <c r="N7" s="86" t="s">
        <v>39</v>
      </c>
      <c r="O7" s="77" t="s">
        <v>34</v>
      </c>
      <c r="P7" s="80">
        <f>D7*Q7</f>
        <v>23140</v>
      </c>
      <c r="Q7" s="81">
        <v>23140</v>
      </c>
      <c r="R7" s="137"/>
      <c r="S7" s="82">
        <f>D7*R7</f>
        <v>0</v>
      </c>
      <c r="T7" s="83" t="str">
        <f t="shared" ref="T7:T14" si="0">IF(ISNUMBER(R7), IF(R7&gt;Q7,"NEVYHOVUJE","VYHOVUJE")," ")</f>
        <v xml:space="preserve"> </v>
      </c>
      <c r="U7" s="84"/>
      <c r="V7" s="85" t="s">
        <v>11</v>
      </c>
    </row>
    <row r="8" spans="1:22" ht="216.75" customHeight="1" thickTop="1" thickBot="1" x14ac:dyDescent="0.3">
      <c r="A8" s="20"/>
      <c r="B8" s="64">
        <v>2</v>
      </c>
      <c r="C8" s="65" t="s">
        <v>41</v>
      </c>
      <c r="D8" s="66">
        <v>1</v>
      </c>
      <c r="E8" s="67" t="s">
        <v>30</v>
      </c>
      <c r="F8" s="94" t="s">
        <v>58</v>
      </c>
      <c r="G8" s="133"/>
      <c r="H8" s="135"/>
      <c r="I8" s="115" t="s">
        <v>37</v>
      </c>
      <c r="J8" s="118" t="s">
        <v>32</v>
      </c>
      <c r="K8" s="121"/>
      <c r="L8" s="61" t="s">
        <v>49</v>
      </c>
      <c r="M8" s="127" t="s">
        <v>51</v>
      </c>
      <c r="N8" s="127" t="s">
        <v>52</v>
      </c>
      <c r="O8" s="118" t="s">
        <v>34</v>
      </c>
      <c r="P8" s="68">
        <f>D8*Q8</f>
        <v>5000</v>
      </c>
      <c r="Q8" s="69">
        <v>5000</v>
      </c>
      <c r="R8" s="137"/>
      <c r="S8" s="70">
        <f>D8*R8</f>
        <v>0</v>
      </c>
      <c r="T8" s="71" t="str">
        <f t="shared" ref="T8:T13" si="1">IF(ISNUMBER(R8), IF(R8&gt;Q8,"NEVYHOVUJE","VYHOVUJE")," ")</f>
        <v xml:space="preserve"> </v>
      </c>
      <c r="U8" s="124"/>
      <c r="V8" s="105" t="s">
        <v>12</v>
      </c>
    </row>
    <row r="9" spans="1:22" ht="198.75" customHeight="1" thickTop="1" thickBot="1" x14ac:dyDescent="0.3">
      <c r="A9" s="20"/>
      <c r="B9" s="51">
        <v>3</v>
      </c>
      <c r="C9" s="52" t="s">
        <v>42</v>
      </c>
      <c r="D9" s="53">
        <v>2</v>
      </c>
      <c r="E9" s="54" t="s">
        <v>30</v>
      </c>
      <c r="F9" s="95" t="s">
        <v>59</v>
      </c>
      <c r="G9" s="133"/>
      <c r="H9" s="136"/>
      <c r="I9" s="116"/>
      <c r="J9" s="119"/>
      <c r="K9" s="122"/>
      <c r="L9" s="62" t="s">
        <v>49</v>
      </c>
      <c r="M9" s="128"/>
      <c r="N9" s="128"/>
      <c r="O9" s="119"/>
      <c r="P9" s="56">
        <f>D9*Q9</f>
        <v>7000</v>
      </c>
      <c r="Q9" s="57">
        <v>3500</v>
      </c>
      <c r="R9" s="137"/>
      <c r="S9" s="58">
        <f>D9*R9</f>
        <v>0</v>
      </c>
      <c r="T9" s="59" t="str">
        <f t="shared" si="1"/>
        <v xml:space="preserve"> </v>
      </c>
      <c r="U9" s="125"/>
      <c r="V9" s="106"/>
    </row>
    <row r="10" spans="1:22" ht="39.75" customHeight="1" thickTop="1" thickBot="1" x14ac:dyDescent="0.3">
      <c r="A10" s="20"/>
      <c r="B10" s="51">
        <v>4</v>
      </c>
      <c r="C10" s="52" t="s">
        <v>43</v>
      </c>
      <c r="D10" s="53">
        <v>2</v>
      </c>
      <c r="E10" s="54" t="s">
        <v>30</v>
      </c>
      <c r="F10" s="88" t="s">
        <v>53</v>
      </c>
      <c r="G10" s="133"/>
      <c r="H10" s="55" t="s">
        <v>32</v>
      </c>
      <c r="I10" s="116"/>
      <c r="J10" s="119"/>
      <c r="K10" s="122"/>
      <c r="L10" s="130"/>
      <c r="M10" s="128"/>
      <c r="N10" s="128"/>
      <c r="O10" s="119"/>
      <c r="P10" s="56">
        <f>D10*Q10</f>
        <v>250</v>
      </c>
      <c r="Q10" s="57">
        <v>125</v>
      </c>
      <c r="R10" s="137"/>
      <c r="S10" s="58">
        <f>D10*R10</f>
        <v>0</v>
      </c>
      <c r="T10" s="59" t="str">
        <f t="shared" si="1"/>
        <v xml:space="preserve"> </v>
      </c>
      <c r="U10" s="125"/>
      <c r="V10" s="107" t="s">
        <v>14</v>
      </c>
    </row>
    <row r="11" spans="1:22" ht="42" customHeight="1" thickTop="1" thickBot="1" x14ac:dyDescent="0.3">
      <c r="A11" s="20"/>
      <c r="B11" s="51">
        <v>5</v>
      </c>
      <c r="C11" s="52" t="s">
        <v>54</v>
      </c>
      <c r="D11" s="53">
        <v>2</v>
      </c>
      <c r="E11" s="54" t="s">
        <v>30</v>
      </c>
      <c r="F11" s="60" t="s">
        <v>44</v>
      </c>
      <c r="G11" s="133"/>
      <c r="H11" s="55" t="s">
        <v>32</v>
      </c>
      <c r="I11" s="116"/>
      <c r="J11" s="119"/>
      <c r="K11" s="122"/>
      <c r="L11" s="131"/>
      <c r="M11" s="128"/>
      <c r="N11" s="128"/>
      <c r="O11" s="119"/>
      <c r="P11" s="56">
        <f>D11*Q11</f>
        <v>190</v>
      </c>
      <c r="Q11" s="57">
        <v>95</v>
      </c>
      <c r="R11" s="137"/>
      <c r="S11" s="58">
        <f>D11*R11</f>
        <v>0</v>
      </c>
      <c r="T11" s="59" t="str">
        <f t="shared" si="1"/>
        <v xml:space="preserve"> </v>
      </c>
      <c r="U11" s="125"/>
      <c r="V11" s="108"/>
    </row>
    <row r="12" spans="1:22" ht="36" customHeight="1" thickTop="1" thickBot="1" x14ac:dyDescent="0.3">
      <c r="A12" s="20"/>
      <c r="B12" s="51">
        <v>6</v>
      </c>
      <c r="C12" s="52" t="s">
        <v>45</v>
      </c>
      <c r="D12" s="53">
        <v>4</v>
      </c>
      <c r="E12" s="54" t="s">
        <v>30</v>
      </c>
      <c r="F12" s="90" t="s">
        <v>56</v>
      </c>
      <c r="G12" s="133"/>
      <c r="H12" s="55" t="s">
        <v>32</v>
      </c>
      <c r="I12" s="116"/>
      <c r="J12" s="119"/>
      <c r="K12" s="122"/>
      <c r="L12" s="131"/>
      <c r="M12" s="128"/>
      <c r="N12" s="128"/>
      <c r="O12" s="119"/>
      <c r="P12" s="56">
        <f>D12*Q12</f>
        <v>120</v>
      </c>
      <c r="Q12" s="57">
        <v>30</v>
      </c>
      <c r="R12" s="137"/>
      <c r="S12" s="58">
        <f>D12*R12</f>
        <v>0</v>
      </c>
      <c r="T12" s="59" t="str">
        <f t="shared" ref="T12" si="2">IF(ISNUMBER(R12), IF(R12&gt;Q12,"NEVYHOVUJE","VYHOVUJE")," ")</f>
        <v xml:space="preserve"> </v>
      </c>
      <c r="U12" s="125"/>
      <c r="V12" s="108"/>
    </row>
    <row r="13" spans="1:22" ht="129.75" customHeight="1" thickTop="1" thickBot="1" x14ac:dyDescent="0.3">
      <c r="A13" s="20"/>
      <c r="B13" s="51">
        <v>7</v>
      </c>
      <c r="C13" s="52" t="s">
        <v>46</v>
      </c>
      <c r="D13" s="53">
        <v>2</v>
      </c>
      <c r="E13" s="54" t="s">
        <v>30</v>
      </c>
      <c r="F13" s="91" t="s">
        <v>57</v>
      </c>
      <c r="G13" s="133"/>
      <c r="H13" s="55" t="s">
        <v>32</v>
      </c>
      <c r="I13" s="116"/>
      <c r="J13" s="119"/>
      <c r="K13" s="122"/>
      <c r="L13" s="131"/>
      <c r="M13" s="128"/>
      <c r="N13" s="128"/>
      <c r="O13" s="119"/>
      <c r="P13" s="56">
        <f>D13*Q13</f>
        <v>660</v>
      </c>
      <c r="Q13" s="57">
        <v>330</v>
      </c>
      <c r="R13" s="137"/>
      <c r="S13" s="58">
        <f>D13*R13</f>
        <v>0</v>
      </c>
      <c r="T13" s="59" t="str">
        <f t="shared" si="1"/>
        <v xml:space="preserve"> </v>
      </c>
      <c r="U13" s="125"/>
      <c r="V13" s="106"/>
    </row>
    <row r="14" spans="1:22" ht="69.75" customHeight="1" thickTop="1" thickBot="1" x14ac:dyDescent="0.3">
      <c r="A14" s="20"/>
      <c r="B14" s="42">
        <v>8</v>
      </c>
      <c r="C14" s="43" t="s">
        <v>47</v>
      </c>
      <c r="D14" s="44">
        <v>10</v>
      </c>
      <c r="E14" s="45" t="s">
        <v>30</v>
      </c>
      <c r="F14" s="89" t="s">
        <v>55</v>
      </c>
      <c r="G14" s="133"/>
      <c r="H14" s="46" t="s">
        <v>32</v>
      </c>
      <c r="I14" s="117"/>
      <c r="J14" s="120"/>
      <c r="K14" s="123"/>
      <c r="L14" s="132"/>
      <c r="M14" s="129"/>
      <c r="N14" s="129"/>
      <c r="O14" s="120"/>
      <c r="P14" s="47">
        <f>D14*Q14</f>
        <v>2000</v>
      </c>
      <c r="Q14" s="48">
        <v>200</v>
      </c>
      <c r="R14" s="137"/>
      <c r="S14" s="49">
        <f>D14*R14</f>
        <v>0</v>
      </c>
      <c r="T14" s="50" t="str">
        <f t="shared" si="0"/>
        <v xml:space="preserve"> </v>
      </c>
      <c r="U14" s="126"/>
      <c r="V14" s="63" t="s">
        <v>13</v>
      </c>
    </row>
    <row r="15" spans="1:22" ht="17.45" customHeight="1" thickTop="1" thickBot="1" x14ac:dyDescent="0.3">
      <c r="C15"/>
      <c r="D15"/>
      <c r="E15"/>
      <c r="F15"/>
      <c r="G15"/>
      <c r="H15"/>
      <c r="I15"/>
      <c r="J15"/>
      <c r="N15"/>
      <c r="O15"/>
      <c r="P15"/>
    </row>
    <row r="16" spans="1:22" ht="51.75" customHeight="1" thickTop="1" thickBot="1" x14ac:dyDescent="0.3">
      <c r="B16" s="103" t="s">
        <v>29</v>
      </c>
      <c r="C16" s="103"/>
      <c r="D16" s="103"/>
      <c r="E16" s="103"/>
      <c r="F16" s="103"/>
      <c r="G16" s="103"/>
      <c r="H16" s="40"/>
      <c r="I16" s="40"/>
      <c r="J16" s="21"/>
      <c r="K16" s="21"/>
      <c r="L16" s="6"/>
      <c r="M16" s="6"/>
      <c r="N16" s="6"/>
      <c r="O16" s="22"/>
      <c r="P16" s="22"/>
      <c r="Q16" s="23" t="s">
        <v>9</v>
      </c>
      <c r="R16" s="100" t="s">
        <v>10</v>
      </c>
      <c r="S16" s="101"/>
      <c r="T16" s="102"/>
      <c r="U16" s="24"/>
      <c r="V16" s="25"/>
    </row>
    <row r="17" spans="2:20" ht="50.45" customHeight="1" thickTop="1" thickBot="1" x14ac:dyDescent="0.3">
      <c r="B17" s="104" t="s">
        <v>28</v>
      </c>
      <c r="C17" s="104"/>
      <c r="D17" s="104"/>
      <c r="E17" s="104"/>
      <c r="F17" s="104"/>
      <c r="G17" s="104"/>
      <c r="H17" s="104"/>
      <c r="I17" s="26"/>
      <c r="L17" s="9"/>
      <c r="M17" s="9"/>
      <c r="N17" s="9"/>
      <c r="O17" s="27"/>
      <c r="P17" s="27"/>
      <c r="Q17" s="28">
        <f>SUM(P7:P14)</f>
        <v>38360</v>
      </c>
      <c r="R17" s="97">
        <f>SUM(S7:S14)</f>
        <v>0</v>
      </c>
      <c r="S17" s="98"/>
      <c r="T17" s="99"/>
    </row>
    <row r="18" spans="2:20" ht="15.75" thickTop="1" x14ac:dyDescent="0.25">
      <c r="B18" s="96" t="s">
        <v>33</v>
      </c>
      <c r="C18" s="96"/>
      <c r="D18" s="96"/>
      <c r="E18" s="96"/>
      <c r="F18" s="96"/>
      <c r="G18" s="96"/>
      <c r="H18" s="9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20" x14ac:dyDescent="0.25">
      <c r="B19" s="39"/>
      <c r="C19" s="39"/>
      <c r="D19" s="39"/>
      <c r="E19" s="39"/>
      <c r="F19" s="39"/>
      <c r="G19" s="93"/>
      <c r="H19" s="9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0" x14ac:dyDescent="0.25">
      <c r="B20" s="39"/>
      <c r="C20" s="39"/>
      <c r="D20" s="39"/>
      <c r="E20" s="39"/>
      <c r="F20" s="39"/>
      <c r="G20" s="93"/>
      <c r="H20" s="9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0" x14ac:dyDescent="0.25">
      <c r="B21" s="39"/>
      <c r="C21" s="39"/>
      <c r="D21" s="39"/>
      <c r="E21" s="39"/>
      <c r="F21" s="39"/>
      <c r="G21" s="93"/>
      <c r="H21" s="9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93"/>
      <c r="H22" s="9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0" ht="19.899999999999999" customHeight="1" x14ac:dyDescent="0.25">
      <c r="H23" s="3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93"/>
      <c r="H24" s="9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93"/>
      <c r="H25" s="9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93"/>
      <c r="H26" s="9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93"/>
      <c r="H28" s="9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3"/>
      <c r="H101" s="9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3"/>
      <c r="H102" s="93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3"/>
      <c r="H103" s="93"/>
      <c r="I103" s="11"/>
      <c r="J103" s="11"/>
      <c r="K103" s="11"/>
      <c r="L103" s="11"/>
      <c r="M103" s="11"/>
      <c r="N103" s="5"/>
      <c r="O103" s="5"/>
      <c r="P103" s="5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</sheetData>
  <sheetProtection algorithmName="SHA-512" hashValue="UmZ+lrJQ9qKTRZaTsFiZB3LUGhomuqtocetMmX4KKsSZs+FYljI0cGRHfQVaC0C9n13mee8cERYxicruSCdIcA==" saltValue="di8B5jzIYcqNuAOKlsTZPg==" spinCount="100000" sheet="1" objects="1" scenarios="1"/>
  <mergeCells count="18">
    <mergeCell ref="V8:V9"/>
    <mergeCell ref="V10:V13"/>
    <mergeCell ref="B1:D1"/>
    <mergeCell ref="G5:H5"/>
    <mergeCell ref="G2:N3"/>
    <mergeCell ref="I8:I14"/>
    <mergeCell ref="J8:J14"/>
    <mergeCell ref="K8:K14"/>
    <mergeCell ref="O8:O14"/>
    <mergeCell ref="U8:U14"/>
    <mergeCell ref="M8:M14"/>
    <mergeCell ref="N8:N14"/>
    <mergeCell ref="L10:L14"/>
    <mergeCell ref="B18:G18"/>
    <mergeCell ref="R17:T17"/>
    <mergeCell ref="R16:T16"/>
    <mergeCell ref="B16:G16"/>
    <mergeCell ref="B17:H17"/>
  </mergeCells>
  <conditionalFormatting sqref="B7:B14 D7:D14">
    <cfRule type="containsBlanks" dxfId="7" priority="96">
      <formula>LEN(TRIM(B7))=0</formula>
    </cfRule>
  </conditionalFormatting>
  <conditionalFormatting sqref="B7:B14">
    <cfRule type="cellIs" dxfId="6" priority="93" operator="greaterThanOrEqual">
      <formula>1</formula>
    </cfRule>
  </conditionalFormatting>
  <conditionalFormatting sqref="G7:H14 R7:R14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4">
    <cfRule type="notContainsBlanks" dxfId="2" priority="69">
      <formula>LEN(TRIM(G7))&gt;0</formula>
    </cfRule>
  </conditionalFormatting>
  <conditionalFormatting sqref="T7:T1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4" xr:uid="{8C26EAE3-16EE-4825-9C10-C919BCF6B1BA}">
      <formula1>"ks,bal,sada,m,"</formula1>
    </dataValidation>
    <dataValidation type="list" allowBlank="1" showInputMessage="1" showErrorMessage="1" sqref="J7 J8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62D8433-2726-4A30-AD33-EC19F7946E54}">
          <x14:formula1>
            <xm:f>#REF!</xm:f>
          </x14:formula1>
          <xm:sqref>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2024-04-08T12:30:49Z</cp:lastPrinted>
  <dcterms:created xsi:type="dcterms:W3CDTF">2014-03-05T12:43:32Z</dcterms:created>
  <dcterms:modified xsi:type="dcterms:W3CDTF">2024-04-08T12:52:48Z</dcterms:modified>
</cp:coreProperties>
</file>